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345"/>
  </bookViews>
  <sheets>
    <sheet name="Bilan 2021 vs 2020" sheetId="1" r:id="rId1"/>
  </sheets>
  <definedNames>
    <definedName name="TableName">"Dummy"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/>
  <c r="H17"/>
  <c r="F6"/>
  <c r="G17" l="1"/>
  <c r="I17" s="1"/>
  <c r="J17" s="1"/>
  <c r="O17" l="1"/>
  <c r="P17" s="1"/>
  <c r="H12"/>
  <c r="J12" s="1"/>
  <c r="K12" s="1"/>
  <c r="I6"/>
  <c r="K6" s="1"/>
  <c r="E6"/>
  <c r="G6" s="1"/>
  <c r="H6" s="1"/>
</calcChain>
</file>

<file path=xl/sharedStrings.xml><?xml version="1.0" encoding="utf-8"?>
<sst xmlns="http://schemas.openxmlformats.org/spreadsheetml/2006/main" count="49" uniqueCount="35">
  <si>
    <t xml:space="preserve"> </t>
  </si>
  <si>
    <t>District</t>
  </si>
  <si>
    <t>Région</t>
  </si>
  <si>
    <r>
      <t>Nb de collisions</t>
    </r>
    <r>
      <rPr>
        <b/>
        <vertAlign val="superscript"/>
        <sz val="16"/>
        <color theme="0"/>
        <rFont val="Calibri"/>
        <family val="2"/>
        <scheme val="minor"/>
      </rPr>
      <t>1</t>
    </r>
    <r>
      <rPr>
        <b/>
        <sz val="16"/>
        <color theme="0"/>
        <rFont val="Calibri"/>
        <family val="2"/>
        <scheme val="minor"/>
      </rPr>
      <t xml:space="preserve"> mortelles</t>
    </r>
  </si>
  <si>
    <r>
      <t>Nb de collisions</t>
    </r>
    <r>
      <rPr>
        <b/>
        <vertAlign val="superscript"/>
        <sz val="16"/>
        <color theme="0"/>
        <rFont val="Calibri"/>
        <family val="2"/>
        <scheme val="minor"/>
      </rPr>
      <t>1</t>
    </r>
    <r>
      <rPr>
        <b/>
        <sz val="16"/>
        <color theme="0"/>
        <rFont val="Calibri"/>
        <family val="2"/>
        <scheme val="minor"/>
      </rPr>
      <t xml:space="preserve"> avec blessés</t>
    </r>
  </si>
  <si>
    <r>
      <t>Collisions  dommages corporels</t>
    </r>
    <r>
      <rPr>
        <b/>
        <vertAlign val="superscript"/>
        <sz val="16"/>
        <color theme="0"/>
        <rFont val="Calibri"/>
        <family val="2"/>
        <scheme val="minor"/>
      </rPr>
      <t>2</t>
    </r>
    <r>
      <rPr>
        <b/>
        <sz val="16"/>
        <color theme="0"/>
        <rFont val="Calibri"/>
        <family val="2"/>
        <scheme val="minor"/>
      </rPr>
      <t xml:space="preserve"> 2021</t>
    </r>
  </si>
  <si>
    <r>
      <t>Collisions  dommages corporels</t>
    </r>
    <r>
      <rPr>
        <b/>
        <vertAlign val="superscript"/>
        <sz val="16"/>
        <color theme="0"/>
        <rFont val="Calibri"/>
        <family val="2"/>
        <scheme val="minor"/>
      </rPr>
      <t>2</t>
    </r>
    <r>
      <rPr>
        <b/>
        <sz val="16"/>
        <color theme="0"/>
        <rFont val="Calibri"/>
        <family val="2"/>
        <scheme val="minor"/>
      </rPr>
      <t xml:space="preserve"> 2020</t>
    </r>
  </si>
  <si>
    <t>Écart (nombre)</t>
  </si>
  <si>
    <t>Écart 
(%)</t>
  </si>
  <si>
    <t>Collisions mortelles 2021</t>
  </si>
  <si>
    <t>Collisions mortelles 2020</t>
  </si>
  <si>
    <t>Bas-Saint-Laurent - Gaspésie - Îles-de-la-Madeleine</t>
  </si>
  <si>
    <r>
      <rPr>
        <vertAlign val="superscript"/>
        <sz val="14"/>
        <rFont val="Calibri"/>
        <family val="2"/>
        <scheme val="minor"/>
      </rPr>
      <t>1</t>
    </r>
    <r>
      <rPr>
        <sz val="14"/>
        <rFont val="Calibri"/>
        <family val="2"/>
        <scheme val="minor"/>
      </rPr>
      <t xml:space="preserve"> Collisions impliquant un véhicule immatriculé pour rouler sur le réseau routier.</t>
    </r>
  </si>
  <si>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 xml:space="preserve"> Collisions mortelles et avec blessés.</t>
    </r>
  </si>
  <si>
    <t>Constats vitesse</t>
  </si>
  <si>
    <t>Constats ceinture</t>
  </si>
  <si>
    <t>Constats cellulaires</t>
  </si>
  <si>
    <t>Constats autres</t>
  </si>
  <si>
    <t>Constats Alcoolémie zéro</t>
  </si>
  <si>
    <t>Constats (total)
2021</t>
  </si>
  <si>
    <t>Constats (total)
2020</t>
  </si>
  <si>
    <t xml:space="preserve">District </t>
  </si>
  <si>
    <t>Opérations vitesse</t>
  </si>
  <si>
    <t>Contrôles alcool / drogue</t>
  </si>
  <si>
    <t>ADA</t>
  </si>
  <si>
    <t>ECM</t>
  </si>
  <si>
    <t>Cap. Cond. Aff. 2021</t>
  </si>
  <si>
    <t>Cap. Cond. Aff. 2020</t>
  </si>
  <si>
    <t>Opérations
cellulaire</t>
  </si>
  <si>
    <t>Opérations
ceinture</t>
  </si>
  <si>
    <t>Opérations
(total)
2021</t>
  </si>
  <si>
    <t>Opérations
(total)
2020</t>
  </si>
  <si>
    <t>BILAN ONC Distraction 2021</t>
  </si>
  <si>
    <t>10 septembre au 16 septembre 2021</t>
  </si>
  <si>
    <t>Comparatif de  2021 (10 au 16 septembre ) et de 2020 (18 au 24 septembre)</t>
  </si>
</sst>
</file>

<file path=xl/styles.xml><?xml version="1.0" encoding="utf-8"?>
<styleSheet xmlns="http://schemas.openxmlformats.org/spreadsheetml/2006/main">
  <numFmts count="2">
    <numFmt numFmtId="164" formatCode="yyyy/mm/dd;@"/>
    <numFmt numFmtId="165" formatCode="0.0%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Calibri"/>
      <family val="2"/>
      <scheme val="minor"/>
    </font>
    <font>
      <sz val="10"/>
      <name val="Calibri"/>
      <family val="2"/>
      <scheme val="minor"/>
    </font>
    <font>
      <sz val="20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vertAlign val="superscript"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vertAlign val="superscript"/>
      <sz val="14"/>
      <name val="Calibri"/>
      <family val="2"/>
      <scheme val="minor"/>
    </font>
    <font>
      <b/>
      <sz val="10"/>
      <color theme="1"/>
      <name val="Arial"/>
      <family val="2"/>
    </font>
    <font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 applyAlignment="1"/>
    <xf numFmtId="0" fontId="3" fillId="0" borderId="0" xfId="1" applyFont="1"/>
    <xf numFmtId="0" fontId="1" fillId="0" borderId="0" xfId="1"/>
    <xf numFmtId="0" fontId="5" fillId="0" borderId="0" xfId="1" applyFont="1"/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164" fontId="6" fillId="3" borderId="5" xfId="1" applyNumberFormat="1" applyFont="1" applyFill="1" applyBorder="1" applyAlignment="1">
      <alignment vertical="center"/>
    </xf>
    <xf numFmtId="164" fontId="6" fillId="3" borderId="0" xfId="1" applyNumberFormat="1" applyFont="1" applyFill="1" applyBorder="1" applyAlignment="1">
      <alignment vertical="center"/>
    </xf>
    <xf numFmtId="164" fontId="6" fillId="3" borderId="6" xfId="1" applyNumberFormat="1" applyFont="1" applyFill="1" applyBorder="1" applyAlignment="1">
      <alignment vertical="center"/>
    </xf>
    <xf numFmtId="1" fontId="4" fillId="0" borderId="7" xfId="1" applyNumberFormat="1" applyFont="1" applyFill="1" applyBorder="1" applyAlignment="1" applyProtection="1">
      <alignment horizontal="center" vertical="center"/>
    </xf>
    <xf numFmtId="0" fontId="4" fillId="0" borderId="9" xfId="1" applyFont="1" applyFill="1" applyBorder="1" applyAlignment="1">
      <alignment horizontal="left" vertical="center"/>
    </xf>
    <xf numFmtId="1" fontId="4" fillId="0" borderId="8" xfId="1" applyNumberFormat="1" applyFont="1" applyFill="1" applyBorder="1" applyAlignment="1" applyProtection="1">
      <alignment horizontal="center" vertical="center"/>
    </xf>
    <xf numFmtId="1" fontId="4" fillId="0" borderId="10" xfId="1" applyNumberFormat="1" applyFont="1" applyFill="1" applyBorder="1" applyAlignment="1" applyProtection="1">
      <alignment horizontal="center" vertical="center"/>
    </xf>
    <xf numFmtId="1" fontId="4" fillId="0" borderId="12" xfId="1" applyNumberFormat="1" applyFont="1" applyFill="1" applyBorder="1" applyAlignment="1" applyProtection="1">
      <alignment horizontal="center" vertical="center"/>
    </xf>
    <xf numFmtId="1" fontId="4" fillId="0" borderId="13" xfId="1" applyNumberFormat="1" applyFont="1" applyFill="1" applyBorder="1" applyAlignment="1" applyProtection="1">
      <alignment horizontal="center" vertical="center"/>
    </xf>
    <xf numFmtId="165" fontId="4" fillId="0" borderId="14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Border="1"/>
    <xf numFmtId="0" fontId="6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/>
    <xf numFmtId="164" fontId="6" fillId="0" borderId="0" xfId="1" applyNumberFormat="1" applyFont="1" applyFill="1" applyBorder="1" applyAlignment="1">
      <alignment vertical="center"/>
    </xf>
    <xf numFmtId="0" fontId="1" fillId="0" borderId="0" xfId="1" applyFill="1" applyBorder="1" applyAlignment="1">
      <alignment horizontal="left"/>
    </xf>
    <xf numFmtId="0" fontId="1" fillId="0" borderId="0" xfId="1" applyNumberFormat="1" applyFill="1" applyBorder="1"/>
    <xf numFmtId="1" fontId="11" fillId="0" borderId="0" xfId="1" applyNumberFormat="1" applyFont="1" applyFill="1" applyBorder="1" applyAlignment="1" applyProtection="1">
      <alignment horizontal="center" vertical="center"/>
    </xf>
    <xf numFmtId="165" fontId="11" fillId="0" borderId="0" xfId="1" applyNumberFormat="1" applyFont="1" applyFill="1" applyBorder="1" applyAlignment="1" applyProtection="1">
      <alignment horizontal="center" vertical="center"/>
    </xf>
    <xf numFmtId="1" fontId="11" fillId="0" borderId="0" xfId="1" quotePrefix="1" applyNumberFormat="1" applyFont="1" applyFill="1" applyBorder="1" applyAlignment="1" applyProtection="1">
      <alignment horizontal="center" vertical="center"/>
    </xf>
    <xf numFmtId="165" fontId="4" fillId="0" borderId="7" xfId="1" applyNumberFormat="1" applyFont="1" applyFill="1" applyBorder="1" applyAlignment="1" applyProtection="1">
      <alignment horizontal="center" vertical="center"/>
    </xf>
    <xf numFmtId="0" fontId="6" fillId="2" borderId="15" xfId="1" applyFont="1" applyFill="1" applyBorder="1" applyAlignment="1">
      <alignment horizontal="center" vertical="center" wrapText="1"/>
    </xf>
    <xf numFmtId="1" fontId="5" fillId="0" borderId="0" xfId="1" applyNumberFormat="1" applyFont="1"/>
    <xf numFmtId="0" fontId="4" fillId="0" borderId="12" xfId="1" applyFont="1" applyFill="1" applyBorder="1" applyAlignment="1">
      <alignment horizontal="center" vertical="center"/>
    </xf>
    <xf numFmtId="1" fontId="4" fillId="0" borderId="16" xfId="1" applyNumberFormat="1" applyFont="1" applyFill="1" applyBorder="1" applyAlignment="1" applyProtection="1">
      <alignment horizontal="center" vertical="center"/>
    </xf>
    <xf numFmtId="1" fontId="4" fillId="0" borderId="14" xfId="1" applyNumberFormat="1" applyFont="1" applyFill="1" applyBorder="1" applyAlignment="1" applyProtection="1">
      <alignment horizontal="center" vertical="center"/>
    </xf>
    <xf numFmtId="0" fontId="6" fillId="4" borderId="3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left" vertical="center"/>
    </xf>
    <xf numFmtId="164" fontId="6" fillId="3" borderId="12" xfId="1" applyNumberFormat="1" applyFont="1" applyFill="1" applyBorder="1" applyAlignment="1">
      <alignment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903514</xdr:colOff>
      <xdr:row>2</xdr:row>
      <xdr:rowOff>366422</xdr:rowOff>
    </xdr:to>
    <xdr:pic>
      <xdr:nvPicPr>
        <xdr:cNvPr id="2" name="Image 1" descr="Logo_S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3514" cy="1042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tabSelected="1" zoomScale="70" zoomScaleNormal="70" zoomScaleSheetLayoutView="55" zoomScalePageLayoutView="55" workbookViewId="0">
      <selection activeCell="B7" sqref="B7"/>
    </sheetView>
  </sheetViews>
  <sheetFormatPr baseColWidth="10" defaultColWidth="11.42578125" defaultRowHeight="15"/>
  <cols>
    <col min="1" max="1" width="14.5703125" customWidth="1"/>
    <col min="2" max="2" width="85.85546875" customWidth="1"/>
    <col min="3" max="4" width="16.5703125" customWidth="1"/>
    <col min="5" max="5" width="16.85546875" customWidth="1"/>
    <col min="6" max="12" width="16.5703125" customWidth="1"/>
    <col min="13" max="13" width="17" customWidth="1"/>
    <col min="14" max="14" width="13.5703125" customWidth="1"/>
    <col min="15" max="15" width="11.140625" customWidth="1"/>
    <col min="16" max="16" width="13" bestFit="1" customWidth="1"/>
  </cols>
  <sheetData>
    <row r="1" spans="1:24" ht="27" customHeight="1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1"/>
      <c r="O1" s="1"/>
      <c r="P1" s="2"/>
      <c r="Q1" s="2"/>
    </row>
    <row r="2" spans="1:24" ht="26.25">
      <c r="A2" s="43" t="s">
        <v>33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1"/>
      <c r="O2" s="1"/>
      <c r="P2" s="2"/>
      <c r="Q2" s="2"/>
    </row>
    <row r="3" spans="1:24" ht="42.75" customHeight="1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 t="s">
        <v>0</v>
      </c>
      <c r="N3" s="4"/>
      <c r="O3" s="4"/>
      <c r="P3" s="3"/>
      <c r="Q3" s="2"/>
    </row>
    <row r="4" spans="1:24" ht="86.25">
      <c r="A4" s="5" t="s">
        <v>1</v>
      </c>
      <c r="B4" s="6" t="s">
        <v>2</v>
      </c>
      <c r="C4" s="7" t="s">
        <v>3</v>
      </c>
      <c r="D4" s="8" t="s">
        <v>4</v>
      </c>
      <c r="E4" s="7" t="s">
        <v>5</v>
      </c>
      <c r="F4" s="8" t="s">
        <v>6</v>
      </c>
      <c r="G4" s="8" t="s">
        <v>7</v>
      </c>
      <c r="H4" s="6" t="s">
        <v>8</v>
      </c>
      <c r="I4" s="7" t="s">
        <v>9</v>
      </c>
      <c r="J4" s="8" t="s">
        <v>10</v>
      </c>
      <c r="K4" s="6" t="s">
        <v>7</v>
      </c>
      <c r="L4" s="4"/>
      <c r="M4" s="4"/>
      <c r="N4" s="2"/>
      <c r="O4" s="2"/>
      <c r="P4" s="2"/>
      <c r="Q4" s="2"/>
    </row>
    <row r="5" spans="1:24" ht="21">
      <c r="A5" s="9" t="s">
        <v>34</v>
      </c>
      <c r="B5" s="10"/>
      <c r="C5" s="9"/>
      <c r="D5" s="10"/>
      <c r="E5" s="9"/>
      <c r="F5" s="10"/>
      <c r="G5" s="10"/>
      <c r="H5" s="11"/>
      <c r="I5" s="9"/>
      <c r="J5" s="10"/>
      <c r="K5" s="11"/>
      <c r="L5" s="4"/>
      <c r="M5" s="4"/>
      <c r="N5" s="2"/>
      <c r="O5" s="2"/>
      <c r="P5" s="2"/>
      <c r="Q5" s="2"/>
    </row>
    <row r="6" spans="1:24" ht="22.5" customHeight="1">
      <c r="A6" s="41"/>
      <c r="B6" s="13" t="s">
        <v>11</v>
      </c>
      <c r="C6" s="16">
        <v>0</v>
      </c>
      <c r="D6" s="17">
        <v>15</v>
      </c>
      <c r="E6" s="14">
        <f t="shared" ref="E6" si="0">C6+D6</f>
        <v>15</v>
      </c>
      <c r="F6" s="17">
        <f>J6+13</f>
        <v>15</v>
      </c>
      <c r="G6" s="17">
        <f t="shared" ref="G6" si="1">E6-F6</f>
        <v>0</v>
      </c>
      <c r="H6" s="18">
        <f t="shared" ref="H6" si="2">G6/F6</f>
        <v>0</v>
      </c>
      <c r="I6" s="16">
        <f t="shared" ref="I6" si="3">C6</f>
        <v>0</v>
      </c>
      <c r="J6" s="17">
        <v>2</v>
      </c>
      <c r="K6" s="12">
        <f t="shared" ref="K6" si="4">I6-J6</f>
        <v>-2</v>
      </c>
      <c r="L6" s="4"/>
      <c r="M6" s="4"/>
      <c r="N6" s="2"/>
      <c r="O6" s="2"/>
      <c r="P6" s="2"/>
      <c r="Q6" s="2"/>
    </row>
    <row r="7" spans="1:24" ht="20.25" customHeight="1">
      <c r="A7" s="4" t="s">
        <v>12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9"/>
      <c r="Q7" s="19"/>
    </row>
    <row r="8" spans="1:24" ht="20.25" customHeight="1">
      <c r="A8" s="4" t="s">
        <v>13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9"/>
      <c r="Q8" s="19"/>
    </row>
    <row r="9" spans="1:24" ht="9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9"/>
      <c r="Q9" s="19"/>
    </row>
    <row r="10" spans="1:24" ht="63">
      <c r="A10" s="5" t="s">
        <v>1</v>
      </c>
      <c r="B10" s="6" t="s">
        <v>2</v>
      </c>
      <c r="C10" s="7" t="s">
        <v>14</v>
      </c>
      <c r="D10" s="8" t="s">
        <v>15</v>
      </c>
      <c r="E10" s="8" t="s">
        <v>16</v>
      </c>
      <c r="F10" s="8" t="s">
        <v>17</v>
      </c>
      <c r="G10" s="8" t="s">
        <v>18</v>
      </c>
      <c r="H10" s="7" t="s">
        <v>19</v>
      </c>
      <c r="I10" s="8" t="s">
        <v>20</v>
      </c>
      <c r="J10" s="8" t="s">
        <v>7</v>
      </c>
      <c r="K10" s="6" t="s">
        <v>8</v>
      </c>
      <c r="L10" s="20"/>
      <c r="M10" s="20"/>
      <c r="N10" s="20"/>
      <c r="O10" s="21"/>
      <c r="P10" s="21"/>
      <c r="Q10" s="2"/>
    </row>
    <row r="11" spans="1:24" ht="21">
      <c r="A11" s="9" t="s">
        <v>34</v>
      </c>
      <c r="B11" s="10"/>
      <c r="C11" s="9"/>
      <c r="D11" s="10"/>
      <c r="E11" s="10"/>
      <c r="F11" s="10"/>
      <c r="G11" s="10"/>
      <c r="H11" s="9"/>
      <c r="I11" s="10"/>
      <c r="J11" s="10"/>
      <c r="K11" s="11"/>
      <c r="L11" s="22"/>
      <c r="M11" s="22"/>
      <c r="N11" s="22"/>
      <c r="O11" s="23"/>
      <c r="P11" s="24"/>
      <c r="Q11" s="2"/>
    </row>
    <row r="12" spans="1:24" ht="22.5" customHeight="1">
      <c r="A12" s="40"/>
      <c r="B12" s="13" t="s">
        <v>11</v>
      </c>
      <c r="C12" s="16">
        <v>363</v>
      </c>
      <c r="D12" s="17">
        <v>18</v>
      </c>
      <c r="E12" s="17">
        <v>22</v>
      </c>
      <c r="F12" s="17">
        <v>202</v>
      </c>
      <c r="G12" s="17">
        <v>3</v>
      </c>
      <c r="H12" s="16">
        <f t="shared" ref="H12" si="5">SUM(C12:G12)</f>
        <v>608</v>
      </c>
      <c r="I12" s="17">
        <f>430+30+16+234+1</f>
        <v>711</v>
      </c>
      <c r="J12" s="17">
        <f t="shared" ref="J12" si="6">H12-I12</f>
        <v>-103</v>
      </c>
      <c r="K12" s="28">
        <f t="shared" ref="K12" si="7">J12/I12</f>
        <v>-0.14486638537271448</v>
      </c>
      <c r="L12" s="25"/>
      <c r="M12" s="27"/>
      <c r="N12" s="26"/>
      <c r="O12" s="23"/>
      <c r="P12" s="24"/>
      <c r="Q12" s="2"/>
    </row>
    <row r="13" spans="1:24" ht="18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9"/>
      <c r="Q13" s="19"/>
      <c r="R13" s="2"/>
    </row>
    <row r="14" spans="1:24" ht="8.25" customHeight="1" thickBo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9"/>
      <c r="Q14" s="19"/>
      <c r="R14" s="2"/>
    </row>
    <row r="15" spans="1:24" ht="60.75" customHeight="1">
      <c r="A15" s="5" t="s">
        <v>21</v>
      </c>
      <c r="B15" s="29" t="s">
        <v>2</v>
      </c>
      <c r="C15" s="7" t="s">
        <v>28</v>
      </c>
      <c r="D15" s="8" t="s">
        <v>22</v>
      </c>
      <c r="E15" s="8" t="s">
        <v>29</v>
      </c>
      <c r="F15" s="8" t="s">
        <v>23</v>
      </c>
      <c r="G15" s="8" t="s">
        <v>30</v>
      </c>
      <c r="H15" s="8" t="s">
        <v>31</v>
      </c>
      <c r="I15" s="8" t="s">
        <v>7</v>
      </c>
      <c r="J15" s="6" t="s">
        <v>8</v>
      </c>
      <c r="K15" s="8" t="s">
        <v>24</v>
      </c>
      <c r="L15" s="29" t="s">
        <v>25</v>
      </c>
      <c r="M15" s="34" t="s">
        <v>26</v>
      </c>
      <c r="N15" s="35" t="s">
        <v>27</v>
      </c>
      <c r="O15" s="35" t="s">
        <v>7</v>
      </c>
      <c r="P15" s="36" t="s">
        <v>8</v>
      </c>
      <c r="Q15" s="4"/>
      <c r="R15" s="30"/>
      <c r="S15" s="4"/>
      <c r="T15" s="4"/>
      <c r="U15" s="4"/>
      <c r="V15" s="4"/>
      <c r="W15" s="19"/>
      <c r="X15" s="19"/>
    </row>
    <row r="16" spans="1:24" ht="21">
      <c r="A16" s="9" t="s">
        <v>34</v>
      </c>
      <c r="B16" s="10"/>
      <c r="C16" s="39"/>
      <c r="D16" s="10"/>
      <c r="E16" s="10"/>
      <c r="F16" s="9"/>
      <c r="G16" s="10"/>
      <c r="H16" s="10"/>
      <c r="I16" s="10"/>
      <c r="J16" s="11"/>
      <c r="K16" s="10"/>
      <c r="L16" s="10"/>
      <c r="M16" s="9"/>
      <c r="N16" s="10"/>
      <c r="O16" s="10"/>
      <c r="P16" s="11"/>
      <c r="Q16" s="4"/>
      <c r="R16" s="4"/>
      <c r="S16" s="4"/>
      <c r="T16" s="4"/>
      <c r="U16" s="4"/>
      <c r="V16" s="4"/>
      <c r="W16" s="2"/>
      <c r="X16" s="2"/>
    </row>
    <row r="17" spans="1:24" ht="22.5" customHeight="1">
      <c r="A17" s="40"/>
      <c r="B17" s="38" t="s">
        <v>11</v>
      </c>
      <c r="C17" s="31">
        <v>136</v>
      </c>
      <c r="D17" s="37">
        <v>619</v>
      </c>
      <c r="E17" s="37">
        <v>74</v>
      </c>
      <c r="F17" s="32">
        <v>34</v>
      </c>
      <c r="G17" s="15">
        <f t="shared" ref="G17" si="8">SUM(C17:F17)</f>
        <v>863</v>
      </c>
      <c r="H17" s="17">
        <f>159+635+108+30</f>
        <v>932</v>
      </c>
      <c r="I17" s="17">
        <f t="shared" ref="I17" si="9">G17-H17</f>
        <v>-69</v>
      </c>
      <c r="J17" s="28">
        <f t="shared" ref="J17" si="10">I17/H17</f>
        <v>-7.4034334763948495E-2</v>
      </c>
      <c r="K17" s="17">
        <v>6</v>
      </c>
      <c r="L17" s="33">
        <v>1</v>
      </c>
      <c r="M17" s="16">
        <v>8</v>
      </c>
      <c r="N17" s="17">
        <v>11</v>
      </c>
      <c r="O17" s="17">
        <f t="shared" ref="O17" si="11">M17-N17</f>
        <v>-3</v>
      </c>
      <c r="P17" s="28">
        <f t="shared" ref="P17" si="12">O17/N17</f>
        <v>-0.27272727272727271</v>
      </c>
      <c r="Q17" s="4"/>
      <c r="R17" s="4"/>
      <c r="S17" s="4"/>
      <c r="T17" s="4"/>
      <c r="U17" s="4"/>
      <c r="V17" s="4"/>
      <c r="W17" s="2"/>
      <c r="X17" s="2"/>
    </row>
    <row r="18" spans="1:24" ht="7.9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24" ht="13.15" customHeight="1"/>
    <row r="20" spans="1:24" hidden="1"/>
  </sheetData>
  <mergeCells count="2">
    <mergeCell ref="A1:M1"/>
    <mergeCell ref="A2:M2"/>
  </mergeCells>
  <pageMargins left="0.23622047244094491" right="0.23622047244094491" top="0.23622047244094491" bottom="0.23622047244094491" header="0" footer="0"/>
  <pageSetup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Bilan 2021 vs 2020</vt:lpstr>
    </vt:vector>
  </TitlesOfParts>
  <Company>Sûreté du Québec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Chantale Saint-Pierre</dc:creator>
  <cp:lastModifiedBy>DELL_AIO9020</cp:lastModifiedBy>
  <cp:lastPrinted>2021-09-21T14:12:35Z</cp:lastPrinted>
  <dcterms:created xsi:type="dcterms:W3CDTF">2021-07-06T14:47:15Z</dcterms:created>
  <dcterms:modified xsi:type="dcterms:W3CDTF">2021-09-21T14:40:04Z</dcterms:modified>
</cp:coreProperties>
</file>